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6" i="1"/>
  <c r="F17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0" i="1"/>
  <c r="E73" i="1"/>
  <c r="D73" i="1"/>
  <c r="E70" i="1"/>
  <c r="E69" i="1" s="1"/>
  <c r="E65" i="1"/>
  <c r="E64" i="1" s="1"/>
  <c r="E61" i="1"/>
  <c r="E60" i="1" s="1"/>
  <c r="E58" i="1"/>
  <c r="E57" i="1" s="1"/>
  <c r="E53" i="1"/>
  <c r="E52" i="1" s="1"/>
  <c r="E44" i="1"/>
  <c r="E43" i="1" s="1"/>
  <c r="E42" i="1" s="1"/>
  <c r="E39" i="1"/>
  <c r="E37" i="1" s="1"/>
  <c r="E36" i="1" s="1"/>
  <c r="E34" i="1"/>
  <c r="E33" i="1" s="1"/>
  <c r="E49" i="1"/>
  <c r="E48" i="1" s="1"/>
  <c r="E46" i="1" s="1"/>
  <c r="E31" i="1"/>
  <c r="E30" i="1" s="1"/>
  <c r="E29" i="1" s="1"/>
  <c r="E25" i="1"/>
  <c r="E26" i="1"/>
  <c r="E23" i="1"/>
  <c r="E20" i="1"/>
  <c r="E16" i="1"/>
  <c r="E13" i="1"/>
  <c r="E63" i="1" l="1"/>
  <c r="E38" i="1"/>
  <c r="E28" i="1"/>
  <c r="E12" i="1"/>
  <c r="E56" i="1" l="1"/>
  <c r="E55" i="1" s="1"/>
  <c r="E11" i="1" l="1"/>
  <c r="E10" i="1" s="1"/>
  <c r="E75" i="1" s="1"/>
  <c r="D61" i="1" l="1"/>
  <c r="D60" i="1" s="1"/>
  <c r="D70" i="1"/>
  <c r="D69" i="1" s="1"/>
  <c r="D65" i="1"/>
  <c r="D64" i="1" s="1"/>
  <c r="D58" i="1"/>
  <c r="D57" i="1" s="1"/>
  <c r="D53" i="1"/>
  <c r="D52" i="1" s="1"/>
  <c r="D49" i="1"/>
  <c r="D48" i="1"/>
  <c r="D46" i="1" s="1"/>
  <c r="D44" i="1"/>
  <c r="D43" i="1" s="1"/>
  <c r="D42" i="1" s="1"/>
  <c r="D39" i="1"/>
  <c r="D37" i="1" s="1"/>
  <c r="D36" i="1" s="1"/>
  <c r="D38" i="1"/>
  <c r="D34" i="1"/>
  <c r="D33" i="1" s="1"/>
  <c r="D31" i="1"/>
  <c r="D30" i="1" s="1"/>
  <c r="D29" i="1" s="1"/>
  <c r="D26" i="1"/>
  <c r="D25" i="1"/>
  <c r="D23" i="1"/>
  <c r="D20" i="1"/>
  <c r="D16" i="1"/>
  <c r="D13" i="1"/>
  <c r="D12" i="1" s="1"/>
  <c r="D11" i="1" l="1"/>
  <c r="D28" i="1"/>
  <c r="D63" i="1"/>
  <c r="D56" i="1" s="1"/>
  <c r="D10" i="1"/>
  <c r="D55" i="1" l="1"/>
  <c r="D75" i="1" s="1"/>
  <c r="F75" i="1" s="1"/>
</calcChain>
</file>

<file path=xl/sharedStrings.xml><?xml version="1.0" encoding="utf-8"?>
<sst xmlns="http://schemas.openxmlformats.org/spreadsheetml/2006/main" count="210" uniqueCount="196">
  <si>
    <t xml:space="preserve"> </t>
  </si>
  <si>
    <t>№ п/п</t>
  </si>
  <si>
    <t>Код</t>
  </si>
  <si>
    <t>Наименование  кода дохода бюджета</t>
  </si>
  <si>
    <t>I.</t>
  </si>
  <si>
    <t>000 1 00 00000 00 0000 000</t>
  </si>
  <si>
    <t>НАЛОГОВЫЕ И НЕНАЛОГОВЫЕ ДОХОДЫ</t>
  </si>
  <si>
    <t>1.</t>
  </si>
  <si>
    <t>000 1 05 00000 00 0000 000</t>
  </si>
  <si>
    <t>НАЛОГИ НА СОВОКУПНЫЙ ДОХОД</t>
  </si>
  <si>
    <t>1.1.</t>
  </si>
  <si>
    <t>000 1 05 01000 00 0000 110</t>
  </si>
  <si>
    <t xml:space="preserve">Налог, взимаемый в связи с применением упрощенной системы налогообложения </t>
  </si>
  <si>
    <t>1.1.1.</t>
  </si>
  <si>
    <t>000 1 05 01010 01 0000 110</t>
  </si>
  <si>
    <t>Налог, взимаемый с налогоплательщиков, выбравших в качестве объекта налогообложения доходы</t>
  </si>
  <si>
    <t>1.1.1.1.</t>
  </si>
  <si>
    <t>182 1 05 01011 01 0000 110</t>
  </si>
  <si>
    <t>1.1.2.</t>
  </si>
  <si>
    <t>000 1 05 01020 01 0000 110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</si>
  <si>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</si>
  <si>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1.1.2.1.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</si>
  <si>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</si>
  <si>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</si>
  <si>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1.1.3.</t>
  </si>
  <si>
    <t>182 1 05 01050 01 0000 110</t>
  </si>
  <si>
    <t xml:space="preserve">Минимальный налог, зачисляемый в бюджеты субъектов Российской Федерации </t>
  </si>
  <si>
    <t>1.2.</t>
  </si>
  <si>
    <t>000 1 05 02000 02 0000 110</t>
  </si>
  <si>
    <t>Единый налог на вмененный доход для отдельных видов деятельности</t>
  </si>
  <si>
    <t>1.2.1.</t>
  </si>
  <si>
    <t>182 1 05 02010 02 0000 110</t>
  </si>
  <si>
    <t>1.3.</t>
  </si>
  <si>
    <t>182 1 05 04000 02 0000 110</t>
  </si>
  <si>
    <t>Налог, взимаемый в связи с применением патентной системы налогоблажения</t>
  </si>
  <si>
    <t>1.3.1.</t>
  </si>
  <si>
    <t>182 1 05 04030 02 0000 110</t>
  </si>
  <si>
    <t>2.</t>
  </si>
  <si>
    <t>000 1 06 00000 00 0000 000</t>
  </si>
  <si>
    <t>НАЛОГИ НА ИМУЩЕСТВО</t>
  </si>
  <si>
    <t>2.1.</t>
  </si>
  <si>
    <t>000 1 06 01000 00 0000 110</t>
  </si>
  <si>
    <t>Налог на имущество физических лиц</t>
  </si>
  <si>
    <t>2.1.1.</t>
  </si>
  <si>
    <t>182 1 06 01010 03 0000 110</t>
  </si>
  <si>
    <t>3.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</si>
  <si>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</si>
  <si>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</si>
  <si>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3.1.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</si>
  <si>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</si>
  <si>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</si>
  <si>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3.1.1.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</si>
  <si>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</si>
  <si>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</si>
  <si>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3.1.1.1.</t>
  </si>
  <si>
    <t>000 1 11 05011 02 0000 120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</si>
  <si>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</si>
  <si>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3.1.1.1.1.</t>
  </si>
  <si>
    <t>830 1 11 05011 02 0100 120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</si>
  <si>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</si>
  <si>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3.2.</t>
  </si>
  <si>
    <t>000 1 11 07000 00 0000 120</t>
  </si>
  <si>
    <t>Платежи от государственных и муниципальных унитарных предприятий</t>
  </si>
  <si>
    <t>3.2.1.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</si>
  <si>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</si>
  <si>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</si>
  <si>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3.2.1.1.</t>
  </si>
  <si>
    <t>984 1 11 07013 03 0000 120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</si>
  <si>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</si>
  <si>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4.</t>
  </si>
  <si>
    <t>000 1 13 00000 00 0000 000</t>
  </si>
  <si>
    <t>ДОХОДЫ ОТ ОКАЗАНИЯ ПЛАТНЫХ УСЛУГ (РАБОТ) И КОМПЕНСАЦИИ ЗАТРАТ ГОСУДАРСТВА</t>
  </si>
  <si>
    <t>4.1.</t>
  </si>
  <si>
    <t>000 1 13 02000 00 0000 130</t>
  </si>
  <si>
    <t>Доходы от  компенсации затрат государства</t>
  </si>
  <si>
    <t>4.1.1.</t>
  </si>
  <si>
    <t>000 1 13 02990 00 0000 130</t>
  </si>
  <si>
    <t>Прочие доходы от компенсации затрат государства</t>
  </si>
  <si>
    <t>4.1.1.1.</t>
  </si>
  <si>
    <t>000 1 13 02993 03 0000 130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</si>
  <si>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</si>
  <si>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4.1.1.1.1.</t>
  </si>
  <si>
    <t>867 1 13 02993 03 0100 130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</si>
  <si>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</si>
  <si>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</t>
  </si>
  <si>
    <t>000 1 14 00000 00 0000 000</t>
  </si>
  <si>
    <t>ДОХОДЫ ОТ ПРОДАЖИ МАТЕРИАЛЬНЫХ И НЕМАТЕРИАЛЬНЫХ АКТИВОВ</t>
  </si>
  <si>
    <t>5.1.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</si>
  <si>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</si>
  <si>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</si>
  <si>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5.1.1.</t>
  </si>
  <si>
    <t>000 1 14 02030 03 0000 410</t>
  </si>
  <si>
    <t>5.1.1.1.</t>
  </si>
  <si>
    <t>984 1 14 02033 03 0000 410</t>
  </si>
  <si>
    <t>6.</t>
  </si>
  <si>
    <t>000 1 16 00000 00 0000 000</t>
  </si>
  <si>
    <t>ШТРАФЫ, САНКЦИИ, ВОЗМЕЩЕНИЕ УЩЕРБА</t>
  </si>
  <si>
    <t>6.1.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</si>
  <si>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</si>
  <si>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</si>
  <si>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6.2.</t>
  </si>
  <si>
    <t>000 1 16 90000 00 0000 140</t>
  </si>
  <si>
    <t>Прочие поступления от денежных взысканий (штрафов) и иных сумм в возмещение ущерба</t>
  </si>
  <si>
    <t>6.2.1.</t>
  </si>
  <si>
    <t>000 1 16 90030 03 0000 140</t>
  </si>
  <si>
    <t>6.2.1.1.</t>
  </si>
  <si>
    <t>000 1 16 90030 03 0100 140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</si>
  <si>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</si>
  <si>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6.2.1.2.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</si>
  <si>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</si>
  <si>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</si>
  <si>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</si>
  <si>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</si>
  <si>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</si>
  <si>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</si>
  <si>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6.1.1.</t>
  </si>
  <si>
    <t>984 1 17 05030 03 0000 180</t>
  </si>
  <si>
    <t>II.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</si>
  <si>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</si>
  <si>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</si>
  <si>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</si>
  <si>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</si>
  <si>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</si>
  <si>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</si>
  <si>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</si>
  <si>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</si>
  <si>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984 2 02 01001 03 0000 151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</si>
  <si>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</si>
  <si>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</si>
  <si>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</si>
  <si>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</si>
  <si>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1.2.1.1.</t>
  </si>
  <si>
    <t>984 2 02 03024 03 0000 151</t>
  </si>
  <si>
    <t>984 2 02 03024 03 0100 151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</si>
  <si>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</si>
  <si>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984 2 02 03024 03 0200 151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</si>
  <si>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</si>
  <si>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984 2 02 03024 03 0300 151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</si>
  <si>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</si>
  <si>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</si>
  <si>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</si>
  <si>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984 2 02 03027 03 0000 151</t>
  </si>
  <si>
    <t>984 2 02 03027 03 0100 151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</si>
  <si>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</si>
  <si>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984 2 02 03027 03 0200 151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</si>
  <si>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</si>
  <si>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</si>
  <si>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>1.3.1.1.</t>
  </si>
  <si>
    <t>1.3.1.1.1.</t>
  </si>
  <si>
    <t>1.3.1.1.2.</t>
  </si>
  <si>
    <t>1.3.1.1.3.</t>
  </si>
  <si>
    <t>1.3.2.</t>
  </si>
  <si>
    <t>1.3.2.1.</t>
  </si>
  <si>
    <t>1.3.2.1.1.</t>
  </si>
  <si>
    <t>1.3.2.1.2.</t>
  </si>
  <si>
    <t>000 2 02 02000 00 0000 151</t>
  </si>
  <si>
    <t>Субсидии бюджетам бюджетной системы Российской Федерации (межбюджетные субсидии)</t>
  </si>
  <si>
    <t>000 2 02 02999 00 0000 151</t>
  </si>
  <si>
    <t>Прочие субсидии</t>
  </si>
  <si>
    <t>984 2 02 02999 03 0000 151</t>
  </si>
  <si>
    <t>Прочие субсидии бюджетам внутригородских муниципальных образований городов федерального значения</t>
  </si>
  <si>
    <t xml:space="preserve">Налог, взимаемый в связи с применением патентной системы налогоблажения,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</si>
  <si>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</si>
  <si>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</si>
  <si>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</si>
  <si>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</si>
  <si>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</si>
  <si>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 на выравнивание бюджетной обеспеченности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</si>
  <si>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</si>
  <si>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</si>
  <si>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Сумма на 01.10.2015, тыс.руб.</t>
  </si>
  <si>
    <t>Руководитель структурного подразделения - начальник ФЭО                                              А.В. Костарева                450-7555</t>
  </si>
  <si>
    <t>Приложение № 1 к Постановлению МА МО город Петергоф</t>
  </si>
  <si>
    <t>от "___" _______ 2015 № ____</t>
  </si>
  <si>
    <t>% исполнения</t>
  </si>
  <si>
    <t>Кассовое исполнение на 01.10.2015</t>
  </si>
  <si>
    <t>1.1.1.2.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</si>
  <si>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</si>
  <si>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</si>
  <si>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1.1.2.2.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</si>
  <si>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</si>
  <si>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</si>
  <si>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1.2.2.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</si>
  <si>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</si>
  <si>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</si>
  <si>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4.1.1.1.2.</t>
  </si>
  <si>
    <t>984 1 13 02993 03 0200 130</t>
  </si>
  <si>
    <t>Другие виды прочих доходов от компенсации затрат бюджетов внутригородских муниципальных образований городов федерального значения</t>
  </si>
  <si>
    <t>1.4.1.</t>
  </si>
  <si>
    <t>984 2 19 03000 03 0000 151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</si>
  <si>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</si>
  <si>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1.4.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</si>
  <si>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</si>
  <si>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</si>
  <si>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Исполнение  местного бюджета</t>
  </si>
  <si>
    <t>муниципального образования город Петергоф на 2015 год по доходам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</si>
</sst>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164" fontId="4" fillId="0" borderId="1" xfId="0" applyNumberFormat="1" applyFont="1" applyBorder="1"/>
    <xf numFmtId="0" fontId="4" fillId="0" borderId="0" xfId="0" applyFont="1"/>
    <xf numFmtId="164" fontId="5" fillId="0" borderId="1" xfId="0" applyNumberFormat="1" applyFont="1" applyBorder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justify"/>
    </xf>
    <xf numFmtId="164" fontId="7" fillId="0" borderId="1" xfId="0" applyNumberFormat="1" applyFont="1" applyBorder="1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justify"/>
    </xf>
    <xf numFmtId="164" fontId="10" fillId="0" borderId="1" xfId="0" applyNumberFormat="1" applyFont="1" applyBorder="1"/>
    <xf numFmtId="1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justify"/>
    </xf>
    <xf numFmtId="164" fontId="11" fillId="0" borderId="1" xfId="0" applyNumberFormat="1" applyFont="1" applyBorder="1"/>
    <xf numFmtId="0" fontId="12" fillId="0" borderId="0" xfId="0" applyFont="1"/>
    <xf numFmtId="14" fontId="9" fillId="0" borderId="1" xfId="0" applyNumberFormat="1" applyFont="1" applyBorder="1" applyAlignment="1">
      <alignment horizontal="center" vertical="top"/>
    </xf>
    <xf numFmtId="0" fontId="13" fillId="0" borderId="0" xfId="0" applyFont="1"/>
    <xf numFmtId="0" fontId="8" fillId="0" borderId="1" xfId="0" applyFont="1" applyBorder="1" applyAlignment="1">
      <alignment horizontal="center" vertical="top"/>
    </xf>
    <xf numFmtId="16" fontId="6" fillId="0" borderId="1" xfId="0" applyNumberFormat="1" applyFont="1" applyBorder="1" applyAlignment="1">
      <alignment horizontal="center" vertical="top"/>
    </xf>
    <xf numFmtId="164" fontId="7" fillId="2" borderId="1" xfId="0" applyNumberFormat="1" applyFont="1" applyFill="1" applyBorder="1"/>
    <xf numFmtId="16" fontId="9" fillId="0" borderId="1" xfId="0" applyNumberFormat="1" applyFont="1" applyBorder="1" applyAlignment="1">
      <alignment horizontal="center" vertical="top"/>
    </xf>
    <xf numFmtId="164" fontId="10" fillId="2" borderId="1" xfId="0" applyNumberFormat="1" applyFont="1" applyFill="1" applyBorder="1"/>
    <xf numFmtId="0" fontId="9" fillId="0" borderId="0" xfId="0" applyFont="1"/>
    <xf numFmtId="0" fontId="4" fillId="0" borderId="1" xfId="0" applyFont="1" applyBorder="1" applyAlignment="1">
      <alignment vertical="justify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164" fontId="6" fillId="0" borderId="1" xfId="0" applyNumberFormat="1" applyFont="1" applyBorder="1"/>
    <xf numFmtId="0" fontId="4" fillId="0" borderId="1" xfId="0" applyFont="1" applyBorder="1" applyAlignment="1">
      <alignment horizontal="left" vertical="top"/>
    </xf>
    <xf numFmtId="164" fontId="9" fillId="0" borderId="1" xfId="0" applyNumberFormat="1" applyFont="1" applyBorder="1"/>
    <xf numFmtId="164" fontId="8" fillId="0" borderId="1" xfId="0" applyNumberFormat="1" applyFont="1" applyBorder="1"/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vertical="justify"/>
    </xf>
    <xf numFmtId="164" fontId="11" fillId="0" borderId="2" xfId="0" applyNumberFormat="1" applyFont="1" applyBorder="1"/>
    <xf numFmtId="0" fontId="5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justify"/>
    </xf>
    <xf numFmtId="164" fontId="4" fillId="0" borderId="3" xfId="0" applyNumberFormat="1" applyFont="1" applyBorder="1"/>
    <xf numFmtId="0" fontId="6" fillId="0" borderId="0" xfId="0" applyFont="1"/>
    <xf numFmtId="2" fontId="9" fillId="0" borderId="1" xfId="0" applyNumberFormat="1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/>
    </xf>
    <xf numFmtId="0" fontId="11" fillId="0" borderId="1" xfId="0" applyFont="1" applyBorder="1"/>
    <xf numFmtId="0" fontId="9" fillId="0" borderId="1" xfId="0" applyFont="1" applyBorder="1"/>
    <xf numFmtId="0" fontId="8" fillId="0" borderId="1" xfId="0" applyFont="1" applyBorder="1"/>
    <xf numFmtId="0" fontId="14" fillId="0" borderId="1" xfId="0" applyFont="1" applyBorder="1" applyAlignment="1">
      <alignment horizontal="center"/>
    </xf>
    <xf numFmtId="0" fontId="1" fillId="0" borderId="0" xfId="0" applyFont="1" applyAlignment="1">
      <alignment vertical="justify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top" wrapText="1" shrinkToFit="1"/>
    </xf>
    <xf numFmtId="0" fontId="12" fillId="0" borderId="1" xfId="0" applyFont="1" applyBorder="1"/>
    <xf numFmtId="0" fontId="3" fillId="0" borderId="1" xfId="0" applyFont="1" applyBorder="1" applyAlignment="1">
      <alignment horizontal="center" vertical="justify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11" fillId="0" borderId="1" xfId="0" applyNumberFormat="1" applyFont="1" applyFill="1" applyBorder="1"/>
    <xf numFmtId="164" fontId="12" fillId="0" borderId="1" xfId="0" applyNumberFormat="1" applyFont="1" applyFill="1" applyBorder="1"/>
    <xf numFmtId="10" fontId="4" fillId="0" borderId="1" xfId="0" applyNumberFormat="1" applyFont="1" applyFill="1" applyBorder="1"/>
    <xf numFmtId="0" fontId="12" fillId="0" borderId="1" xfId="0" applyFont="1" applyFill="1" applyBorder="1"/>
    <xf numFmtId="0" fontId="16" fillId="0" borderId="1" xfId="0" applyFont="1" applyBorder="1"/>
    <xf numFmtId="164" fontId="10" fillId="0" borderId="1" xfId="0" applyNumberFormat="1" applyFont="1" applyFill="1" applyBorder="1"/>
    <xf numFmtId="164" fontId="9" fillId="0" borderId="1" xfId="0" applyNumberFormat="1" applyFont="1" applyFill="1" applyBorder="1"/>
    <xf numFmtId="164" fontId="11" fillId="0" borderId="2" xfId="0" applyNumberFormat="1" applyFont="1" applyFill="1" applyBorder="1"/>
    <xf numFmtId="0" fontId="8" fillId="0" borderId="1" xfId="0" applyFont="1" applyFill="1" applyBorder="1"/>
    <xf numFmtId="164" fontId="4" fillId="0" borderId="3" xfId="0" applyNumberFormat="1" applyFont="1" applyFill="1" applyBorder="1"/>
    <xf numFmtId="164" fontId="12" fillId="0" borderId="1" xfId="0" applyNumberFormat="1" applyFont="1" applyBorder="1"/>
    <xf numFmtId="16" fontId="8" fillId="0" borderId="1" xfId="0" applyNumberFormat="1" applyFont="1" applyBorder="1" applyAlignment="1">
      <alignment horizontal="center" vertical="top"/>
    </xf>
    <xf numFmtId="164" fontId="8" fillId="0" borderId="1" xfId="0" applyNumberFormat="1" applyFont="1" applyFill="1" applyBorder="1"/>
    <xf numFmtId="16" fontId="4" fillId="0" borderId="1" xfId="0" applyNumberFormat="1" applyFont="1" applyBorder="1" applyAlignment="1">
      <alignment horizontal="center" vertical="top"/>
    </xf>
    <xf numFmtId="10" fontId="8" fillId="0" borderId="1" xfId="0" applyNumberFormat="1" applyFont="1" applyFill="1" applyBorder="1"/>
    <xf numFmtId="10" fontId="6" fillId="0" borderId="1" xfId="0" applyNumberFormat="1" applyFont="1" applyFill="1" applyBorder="1"/>
    <xf numFmtId="10" fontId="9" fillId="0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Alignment="1"/>
    <xf numFmtId="0" fontId="1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tabSelected="1" topLeftCell="A3" zoomScale="85" zoomScaleNormal="85" workbookViewId="0">
      <selection activeCell="A6" sqref="A6:F7"/>
    </sheetView>
  </sheetViews>
  <sheetFormatPr defaultRowHeight="15" x14ac:dyDescent="0.25"/>
  <cols>
    <col min="1" max="1" width="9.42578125" style="1" customWidth="1"/>
    <col min="2" max="2" width="29.140625" style="2" customWidth="1"/>
    <col min="3" max="3" width="67" style="2" customWidth="1"/>
    <col min="4" max="4" width="11.42578125" style="2" customWidth="1"/>
    <col min="5" max="5" width="10" style="2" customWidth="1"/>
    <col min="6" max="6" width="10.28515625" style="2" customWidth="1"/>
    <col min="7" max="254" width="9.140625" style="2"/>
    <col min="255" max="255" width="8" style="2" customWidth="1"/>
    <col min="256" max="256" width="27.7109375" style="2" customWidth="1"/>
    <col min="257" max="257" width="49.140625" style="2" customWidth="1"/>
    <col min="258" max="258" width="13.140625" style="2" customWidth="1"/>
    <col min="259" max="510" width="9.140625" style="2"/>
    <col min="511" max="511" width="8" style="2" customWidth="1"/>
    <col min="512" max="512" width="27.7109375" style="2" customWidth="1"/>
    <col min="513" max="513" width="49.140625" style="2" customWidth="1"/>
    <col min="514" max="514" width="13.140625" style="2" customWidth="1"/>
    <col min="515" max="766" width="9.140625" style="2"/>
    <col min="767" max="767" width="8" style="2" customWidth="1"/>
    <col min="768" max="768" width="27.7109375" style="2" customWidth="1"/>
    <col min="769" max="769" width="49.140625" style="2" customWidth="1"/>
    <col min="770" max="770" width="13.140625" style="2" customWidth="1"/>
    <col min="771" max="1022" width="9.140625" style="2"/>
    <col min="1023" max="1023" width="8" style="2" customWidth="1"/>
    <col min="1024" max="1024" width="27.7109375" style="2" customWidth="1"/>
    <col min="1025" max="1025" width="49.140625" style="2" customWidth="1"/>
    <col min="1026" max="1026" width="13.140625" style="2" customWidth="1"/>
    <col min="1027" max="1278" width="9.140625" style="2"/>
    <col min="1279" max="1279" width="8" style="2" customWidth="1"/>
    <col min="1280" max="1280" width="27.7109375" style="2" customWidth="1"/>
    <col min="1281" max="1281" width="49.140625" style="2" customWidth="1"/>
    <col min="1282" max="1282" width="13.140625" style="2" customWidth="1"/>
    <col min="1283" max="1534" width="9.140625" style="2"/>
    <col min="1535" max="1535" width="8" style="2" customWidth="1"/>
    <col min="1536" max="1536" width="27.7109375" style="2" customWidth="1"/>
    <col min="1537" max="1537" width="49.140625" style="2" customWidth="1"/>
    <col min="1538" max="1538" width="13.140625" style="2" customWidth="1"/>
    <col min="1539" max="1790" width="9.140625" style="2"/>
    <col min="1791" max="1791" width="8" style="2" customWidth="1"/>
    <col min="1792" max="1792" width="27.7109375" style="2" customWidth="1"/>
    <col min="1793" max="1793" width="49.140625" style="2" customWidth="1"/>
    <col min="1794" max="1794" width="13.140625" style="2" customWidth="1"/>
    <col min="1795" max="2046" width="9.140625" style="2"/>
    <col min="2047" max="2047" width="8" style="2" customWidth="1"/>
    <col min="2048" max="2048" width="27.7109375" style="2" customWidth="1"/>
    <col min="2049" max="2049" width="49.140625" style="2" customWidth="1"/>
    <col min="2050" max="2050" width="13.140625" style="2" customWidth="1"/>
    <col min="2051" max="2302" width="9.140625" style="2"/>
    <col min="2303" max="2303" width="8" style="2" customWidth="1"/>
    <col min="2304" max="2304" width="27.7109375" style="2" customWidth="1"/>
    <col min="2305" max="2305" width="49.140625" style="2" customWidth="1"/>
    <col min="2306" max="2306" width="13.140625" style="2" customWidth="1"/>
    <col min="2307" max="2558" width="9.140625" style="2"/>
    <col min="2559" max="2559" width="8" style="2" customWidth="1"/>
    <col min="2560" max="2560" width="27.7109375" style="2" customWidth="1"/>
    <col min="2561" max="2561" width="49.140625" style="2" customWidth="1"/>
    <col min="2562" max="2562" width="13.140625" style="2" customWidth="1"/>
    <col min="2563" max="2814" width="9.140625" style="2"/>
    <col min="2815" max="2815" width="8" style="2" customWidth="1"/>
    <col min="2816" max="2816" width="27.7109375" style="2" customWidth="1"/>
    <col min="2817" max="2817" width="49.140625" style="2" customWidth="1"/>
    <col min="2818" max="2818" width="13.140625" style="2" customWidth="1"/>
    <col min="2819" max="3070" width="9.140625" style="2"/>
    <col min="3071" max="3071" width="8" style="2" customWidth="1"/>
    <col min="3072" max="3072" width="27.7109375" style="2" customWidth="1"/>
    <col min="3073" max="3073" width="49.140625" style="2" customWidth="1"/>
    <col min="3074" max="3074" width="13.140625" style="2" customWidth="1"/>
    <col min="3075" max="3326" width="9.140625" style="2"/>
    <col min="3327" max="3327" width="8" style="2" customWidth="1"/>
    <col min="3328" max="3328" width="27.7109375" style="2" customWidth="1"/>
    <col min="3329" max="3329" width="49.140625" style="2" customWidth="1"/>
    <col min="3330" max="3330" width="13.140625" style="2" customWidth="1"/>
    <col min="3331" max="3582" width="9.140625" style="2"/>
    <col min="3583" max="3583" width="8" style="2" customWidth="1"/>
    <col min="3584" max="3584" width="27.7109375" style="2" customWidth="1"/>
    <col min="3585" max="3585" width="49.140625" style="2" customWidth="1"/>
    <col min="3586" max="3586" width="13.140625" style="2" customWidth="1"/>
    <col min="3587" max="3838" width="9.140625" style="2"/>
    <col min="3839" max="3839" width="8" style="2" customWidth="1"/>
    <col min="3840" max="3840" width="27.7109375" style="2" customWidth="1"/>
    <col min="3841" max="3841" width="49.140625" style="2" customWidth="1"/>
    <col min="3842" max="3842" width="13.140625" style="2" customWidth="1"/>
    <col min="3843" max="4094" width="9.140625" style="2"/>
    <col min="4095" max="4095" width="8" style="2" customWidth="1"/>
    <col min="4096" max="4096" width="27.7109375" style="2" customWidth="1"/>
    <col min="4097" max="4097" width="49.140625" style="2" customWidth="1"/>
    <col min="4098" max="4098" width="13.140625" style="2" customWidth="1"/>
    <col min="4099" max="4350" width="9.140625" style="2"/>
    <col min="4351" max="4351" width="8" style="2" customWidth="1"/>
    <col min="4352" max="4352" width="27.7109375" style="2" customWidth="1"/>
    <col min="4353" max="4353" width="49.140625" style="2" customWidth="1"/>
    <col min="4354" max="4354" width="13.140625" style="2" customWidth="1"/>
    <col min="4355" max="4606" width="9.140625" style="2"/>
    <col min="4607" max="4607" width="8" style="2" customWidth="1"/>
    <col min="4608" max="4608" width="27.7109375" style="2" customWidth="1"/>
    <col min="4609" max="4609" width="49.140625" style="2" customWidth="1"/>
    <col min="4610" max="4610" width="13.140625" style="2" customWidth="1"/>
    <col min="4611" max="4862" width="9.140625" style="2"/>
    <col min="4863" max="4863" width="8" style="2" customWidth="1"/>
    <col min="4864" max="4864" width="27.7109375" style="2" customWidth="1"/>
    <col min="4865" max="4865" width="49.140625" style="2" customWidth="1"/>
    <col min="4866" max="4866" width="13.140625" style="2" customWidth="1"/>
    <col min="4867" max="5118" width="9.140625" style="2"/>
    <col min="5119" max="5119" width="8" style="2" customWidth="1"/>
    <col min="5120" max="5120" width="27.7109375" style="2" customWidth="1"/>
    <col min="5121" max="5121" width="49.140625" style="2" customWidth="1"/>
    <col min="5122" max="5122" width="13.140625" style="2" customWidth="1"/>
    <col min="5123" max="5374" width="9.140625" style="2"/>
    <col min="5375" max="5375" width="8" style="2" customWidth="1"/>
    <col min="5376" max="5376" width="27.7109375" style="2" customWidth="1"/>
    <col min="5377" max="5377" width="49.140625" style="2" customWidth="1"/>
    <col min="5378" max="5378" width="13.140625" style="2" customWidth="1"/>
    <col min="5379" max="5630" width="9.140625" style="2"/>
    <col min="5631" max="5631" width="8" style="2" customWidth="1"/>
    <col min="5632" max="5632" width="27.7109375" style="2" customWidth="1"/>
    <col min="5633" max="5633" width="49.140625" style="2" customWidth="1"/>
    <col min="5634" max="5634" width="13.140625" style="2" customWidth="1"/>
    <col min="5635" max="5886" width="9.140625" style="2"/>
    <col min="5887" max="5887" width="8" style="2" customWidth="1"/>
    <col min="5888" max="5888" width="27.7109375" style="2" customWidth="1"/>
    <col min="5889" max="5889" width="49.140625" style="2" customWidth="1"/>
    <col min="5890" max="5890" width="13.140625" style="2" customWidth="1"/>
    <col min="5891" max="6142" width="9.140625" style="2"/>
    <col min="6143" max="6143" width="8" style="2" customWidth="1"/>
    <col min="6144" max="6144" width="27.7109375" style="2" customWidth="1"/>
    <col min="6145" max="6145" width="49.140625" style="2" customWidth="1"/>
    <col min="6146" max="6146" width="13.140625" style="2" customWidth="1"/>
    <col min="6147" max="6398" width="9.140625" style="2"/>
    <col min="6399" max="6399" width="8" style="2" customWidth="1"/>
    <col min="6400" max="6400" width="27.7109375" style="2" customWidth="1"/>
    <col min="6401" max="6401" width="49.140625" style="2" customWidth="1"/>
    <col min="6402" max="6402" width="13.140625" style="2" customWidth="1"/>
    <col min="6403" max="6654" width="9.140625" style="2"/>
    <col min="6655" max="6655" width="8" style="2" customWidth="1"/>
    <col min="6656" max="6656" width="27.7109375" style="2" customWidth="1"/>
    <col min="6657" max="6657" width="49.140625" style="2" customWidth="1"/>
    <col min="6658" max="6658" width="13.140625" style="2" customWidth="1"/>
    <col min="6659" max="6910" width="9.140625" style="2"/>
    <col min="6911" max="6911" width="8" style="2" customWidth="1"/>
    <col min="6912" max="6912" width="27.7109375" style="2" customWidth="1"/>
    <col min="6913" max="6913" width="49.140625" style="2" customWidth="1"/>
    <col min="6914" max="6914" width="13.140625" style="2" customWidth="1"/>
    <col min="6915" max="7166" width="9.140625" style="2"/>
    <col min="7167" max="7167" width="8" style="2" customWidth="1"/>
    <col min="7168" max="7168" width="27.7109375" style="2" customWidth="1"/>
    <col min="7169" max="7169" width="49.140625" style="2" customWidth="1"/>
    <col min="7170" max="7170" width="13.140625" style="2" customWidth="1"/>
    <col min="7171" max="7422" width="9.140625" style="2"/>
    <col min="7423" max="7423" width="8" style="2" customWidth="1"/>
    <col min="7424" max="7424" width="27.7109375" style="2" customWidth="1"/>
    <col min="7425" max="7425" width="49.140625" style="2" customWidth="1"/>
    <col min="7426" max="7426" width="13.140625" style="2" customWidth="1"/>
    <col min="7427" max="7678" width="9.140625" style="2"/>
    <col min="7679" max="7679" width="8" style="2" customWidth="1"/>
    <col min="7680" max="7680" width="27.7109375" style="2" customWidth="1"/>
    <col min="7681" max="7681" width="49.140625" style="2" customWidth="1"/>
    <col min="7682" max="7682" width="13.140625" style="2" customWidth="1"/>
    <col min="7683" max="7934" width="9.140625" style="2"/>
    <col min="7935" max="7935" width="8" style="2" customWidth="1"/>
    <col min="7936" max="7936" width="27.7109375" style="2" customWidth="1"/>
    <col min="7937" max="7937" width="49.140625" style="2" customWidth="1"/>
    <col min="7938" max="7938" width="13.140625" style="2" customWidth="1"/>
    <col min="7939" max="8190" width="9.140625" style="2"/>
    <col min="8191" max="8191" width="8" style="2" customWidth="1"/>
    <col min="8192" max="8192" width="27.7109375" style="2" customWidth="1"/>
    <col min="8193" max="8193" width="49.140625" style="2" customWidth="1"/>
    <col min="8194" max="8194" width="13.140625" style="2" customWidth="1"/>
    <col min="8195" max="8446" width="9.140625" style="2"/>
    <col min="8447" max="8447" width="8" style="2" customWidth="1"/>
    <col min="8448" max="8448" width="27.7109375" style="2" customWidth="1"/>
    <col min="8449" max="8449" width="49.140625" style="2" customWidth="1"/>
    <col min="8450" max="8450" width="13.140625" style="2" customWidth="1"/>
    <col min="8451" max="8702" width="9.140625" style="2"/>
    <col min="8703" max="8703" width="8" style="2" customWidth="1"/>
    <col min="8704" max="8704" width="27.7109375" style="2" customWidth="1"/>
    <col min="8705" max="8705" width="49.140625" style="2" customWidth="1"/>
    <col min="8706" max="8706" width="13.140625" style="2" customWidth="1"/>
    <col min="8707" max="8958" width="9.140625" style="2"/>
    <col min="8959" max="8959" width="8" style="2" customWidth="1"/>
    <col min="8960" max="8960" width="27.7109375" style="2" customWidth="1"/>
    <col min="8961" max="8961" width="49.140625" style="2" customWidth="1"/>
    <col min="8962" max="8962" width="13.140625" style="2" customWidth="1"/>
    <col min="8963" max="9214" width="9.140625" style="2"/>
    <col min="9215" max="9215" width="8" style="2" customWidth="1"/>
    <col min="9216" max="9216" width="27.7109375" style="2" customWidth="1"/>
    <col min="9217" max="9217" width="49.140625" style="2" customWidth="1"/>
    <col min="9218" max="9218" width="13.140625" style="2" customWidth="1"/>
    <col min="9219" max="9470" width="9.140625" style="2"/>
    <col min="9471" max="9471" width="8" style="2" customWidth="1"/>
    <col min="9472" max="9472" width="27.7109375" style="2" customWidth="1"/>
    <col min="9473" max="9473" width="49.140625" style="2" customWidth="1"/>
    <col min="9474" max="9474" width="13.140625" style="2" customWidth="1"/>
    <col min="9475" max="9726" width="9.140625" style="2"/>
    <col min="9727" max="9727" width="8" style="2" customWidth="1"/>
    <col min="9728" max="9728" width="27.7109375" style="2" customWidth="1"/>
    <col min="9729" max="9729" width="49.140625" style="2" customWidth="1"/>
    <col min="9730" max="9730" width="13.140625" style="2" customWidth="1"/>
    <col min="9731" max="9982" width="9.140625" style="2"/>
    <col min="9983" max="9983" width="8" style="2" customWidth="1"/>
    <col min="9984" max="9984" width="27.7109375" style="2" customWidth="1"/>
    <col min="9985" max="9985" width="49.140625" style="2" customWidth="1"/>
    <col min="9986" max="9986" width="13.140625" style="2" customWidth="1"/>
    <col min="9987" max="10238" width="9.140625" style="2"/>
    <col min="10239" max="10239" width="8" style="2" customWidth="1"/>
    <col min="10240" max="10240" width="27.7109375" style="2" customWidth="1"/>
    <col min="10241" max="10241" width="49.140625" style="2" customWidth="1"/>
    <col min="10242" max="10242" width="13.140625" style="2" customWidth="1"/>
    <col min="10243" max="10494" width="9.140625" style="2"/>
    <col min="10495" max="10495" width="8" style="2" customWidth="1"/>
    <col min="10496" max="10496" width="27.7109375" style="2" customWidth="1"/>
    <col min="10497" max="10497" width="49.140625" style="2" customWidth="1"/>
    <col min="10498" max="10498" width="13.140625" style="2" customWidth="1"/>
    <col min="10499" max="10750" width="9.140625" style="2"/>
    <col min="10751" max="10751" width="8" style="2" customWidth="1"/>
    <col min="10752" max="10752" width="27.7109375" style="2" customWidth="1"/>
    <col min="10753" max="10753" width="49.140625" style="2" customWidth="1"/>
    <col min="10754" max="10754" width="13.140625" style="2" customWidth="1"/>
    <col min="10755" max="11006" width="9.140625" style="2"/>
    <col min="11007" max="11007" width="8" style="2" customWidth="1"/>
    <col min="11008" max="11008" width="27.7109375" style="2" customWidth="1"/>
    <col min="11009" max="11009" width="49.140625" style="2" customWidth="1"/>
    <col min="11010" max="11010" width="13.140625" style="2" customWidth="1"/>
    <col min="11011" max="11262" width="9.140625" style="2"/>
    <col min="11263" max="11263" width="8" style="2" customWidth="1"/>
    <col min="11264" max="11264" width="27.7109375" style="2" customWidth="1"/>
    <col min="11265" max="11265" width="49.140625" style="2" customWidth="1"/>
    <col min="11266" max="11266" width="13.140625" style="2" customWidth="1"/>
    <col min="11267" max="11518" width="9.140625" style="2"/>
    <col min="11519" max="11519" width="8" style="2" customWidth="1"/>
    <col min="11520" max="11520" width="27.7109375" style="2" customWidth="1"/>
    <col min="11521" max="11521" width="49.140625" style="2" customWidth="1"/>
    <col min="11522" max="11522" width="13.140625" style="2" customWidth="1"/>
    <col min="11523" max="11774" width="9.140625" style="2"/>
    <col min="11775" max="11775" width="8" style="2" customWidth="1"/>
    <col min="11776" max="11776" width="27.7109375" style="2" customWidth="1"/>
    <col min="11777" max="11777" width="49.140625" style="2" customWidth="1"/>
    <col min="11778" max="11778" width="13.140625" style="2" customWidth="1"/>
    <col min="11779" max="12030" width="9.140625" style="2"/>
    <col min="12031" max="12031" width="8" style="2" customWidth="1"/>
    <col min="12032" max="12032" width="27.7109375" style="2" customWidth="1"/>
    <col min="12033" max="12033" width="49.140625" style="2" customWidth="1"/>
    <col min="12034" max="12034" width="13.140625" style="2" customWidth="1"/>
    <col min="12035" max="12286" width="9.140625" style="2"/>
    <col min="12287" max="12287" width="8" style="2" customWidth="1"/>
    <col min="12288" max="12288" width="27.7109375" style="2" customWidth="1"/>
    <col min="12289" max="12289" width="49.140625" style="2" customWidth="1"/>
    <col min="12290" max="12290" width="13.140625" style="2" customWidth="1"/>
    <col min="12291" max="12542" width="9.140625" style="2"/>
    <col min="12543" max="12543" width="8" style="2" customWidth="1"/>
    <col min="12544" max="12544" width="27.7109375" style="2" customWidth="1"/>
    <col min="12545" max="12545" width="49.140625" style="2" customWidth="1"/>
    <col min="12546" max="12546" width="13.140625" style="2" customWidth="1"/>
    <col min="12547" max="12798" width="9.140625" style="2"/>
    <col min="12799" max="12799" width="8" style="2" customWidth="1"/>
    <col min="12800" max="12800" width="27.7109375" style="2" customWidth="1"/>
    <col min="12801" max="12801" width="49.140625" style="2" customWidth="1"/>
    <col min="12802" max="12802" width="13.140625" style="2" customWidth="1"/>
    <col min="12803" max="13054" width="9.140625" style="2"/>
    <col min="13055" max="13055" width="8" style="2" customWidth="1"/>
    <col min="13056" max="13056" width="27.7109375" style="2" customWidth="1"/>
    <col min="13057" max="13057" width="49.140625" style="2" customWidth="1"/>
    <col min="13058" max="13058" width="13.140625" style="2" customWidth="1"/>
    <col min="13059" max="13310" width="9.140625" style="2"/>
    <col min="13311" max="13311" width="8" style="2" customWidth="1"/>
    <col min="13312" max="13312" width="27.7109375" style="2" customWidth="1"/>
    <col min="13313" max="13313" width="49.140625" style="2" customWidth="1"/>
    <col min="13314" max="13314" width="13.140625" style="2" customWidth="1"/>
    <col min="13315" max="13566" width="9.140625" style="2"/>
    <col min="13567" max="13567" width="8" style="2" customWidth="1"/>
    <col min="13568" max="13568" width="27.7109375" style="2" customWidth="1"/>
    <col min="13569" max="13569" width="49.140625" style="2" customWidth="1"/>
    <col min="13570" max="13570" width="13.140625" style="2" customWidth="1"/>
    <col min="13571" max="13822" width="9.140625" style="2"/>
    <col min="13823" max="13823" width="8" style="2" customWidth="1"/>
    <col min="13824" max="13824" width="27.7109375" style="2" customWidth="1"/>
    <col min="13825" max="13825" width="49.140625" style="2" customWidth="1"/>
    <col min="13826" max="13826" width="13.140625" style="2" customWidth="1"/>
    <col min="13827" max="14078" width="9.140625" style="2"/>
    <col min="14079" max="14079" width="8" style="2" customWidth="1"/>
    <col min="14080" max="14080" width="27.7109375" style="2" customWidth="1"/>
    <col min="14081" max="14081" width="49.140625" style="2" customWidth="1"/>
    <col min="14082" max="14082" width="13.140625" style="2" customWidth="1"/>
    <col min="14083" max="14334" width="9.140625" style="2"/>
    <col min="14335" max="14335" width="8" style="2" customWidth="1"/>
    <col min="14336" max="14336" width="27.7109375" style="2" customWidth="1"/>
    <col min="14337" max="14337" width="49.140625" style="2" customWidth="1"/>
    <col min="14338" max="14338" width="13.140625" style="2" customWidth="1"/>
    <col min="14339" max="14590" width="9.140625" style="2"/>
    <col min="14591" max="14591" width="8" style="2" customWidth="1"/>
    <col min="14592" max="14592" width="27.7109375" style="2" customWidth="1"/>
    <col min="14593" max="14593" width="49.140625" style="2" customWidth="1"/>
    <col min="14594" max="14594" width="13.140625" style="2" customWidth="1"/>
    <col min="14595" max="14846" width="9.140625" style="2"/>
    <col min="14847" max="14847" width="8" style="2" customWidth="1"/>
    <col min="14848" max="14848" width="27.7109375" style="2" customWidth="1"/>
    <col min="14849" max="14849" width="49.140625" style="2" customWidth="1"/>
    <col min="14850" max="14850" width="13.140625" style="2" customWidth="1"/>
    <col min="14851" max="15102" width="9.140625" style="2"/>
    <col min="15103" max="15103" width="8" style="2" customWidth="1"/>
    <col min="15104" max="15104" width="27.7109375" style="2" customWidth="1"/>
    <col min="15105" max="15105" width="49.140625" style="2" customWidth="1"/>
    <col min="15106" max="15106" width="13.140625" style="2" customWidth="1"/>
    <col min="15107" max="15358" width="9.140625" style="2"/>
    <col min="15359" max="15359" width="8" style="2" customWidth="1"/>
    <col min="15360" max="15360" width="27.7109375" style="2" customWidth="1"/>
    <col min="15361" max="15361" width="49.140625" style="2" customWidth="1"/>
    <col min="15362" max="15362" width="13.140625" style="2" customWidth="1"/>
    <col min="15363" max="15614" width="9.140625" style="2"/>
    <col min="15615" max="15615" width="8" style="2" customWidth="1"/>
    <col min="15616" max="15616" width="27.7109375" style="2" customWidth="1"/>
    <col min="15617" max="15617" width="49.140625" style="2" customWidth="1"/>
    <col min="15618" max="15618" width="13.140625" style="2" customWidth="1"/>
    <col min="15619" max="15870" width="9.140625" style="2"/>
    <col min="15871" max="15871" width="8" style="2" customWidth="1"/>
    <col min="15872" max="15872" width="27.7109375" style="2" customWidth="1"/>
    <col min="15873" max="15873" width="49.140625" style="2" customWidth="1"/>
    <col min="15874" max="15874" width="13.140625" style="2" customWidth="1"/>
    <col min="15875" max="16126" width="9.140625" style="2"/>
    <col min="16127" max="16127" width="8" style="2" customWidth="1"/>
    <col min="16128" max="16128" width="27.7109375" style="2" customWidth="1"/>
    <col min="16129" max="16129" width="49.140625" style="2" customWidth="1"/>
    <col min="16130" max="16130" width="13.140625" style="2" customWidth="1"/>
    <col min="16131" max="16384" width="9.140625" style="2"/>
  </cols>
  <sheetData>
    <row r="1" spans="1:6" ht="15" hidden="1" customHeight="1" x14ac:dyDescent="0.25">
      <c r="D1" s="3"/>
    </row>
    <row r="2" spans="1:6" ht="3" hidden="1" customHeight="1" x14ac:dyDescent="0.25">
      <c r="C2" s="92" t="s">
        <v>0</v>
      </c>
      <c r="D2" s="93"/>
    </row>
    <row r="3" spans="1:6" ht="18" customHeight="1" x14ac:dyDescent="0.25">
      <c r="A3" s="95" t="s">
        <v>172</v>
      </c>
      <c r="B3" s="95"/>
      <c r="C3" s="95"/>
      <c r="D3" s="95"/>
      <c r="E3" s="95"/>
      <c r="F3" s="95"/>
    </row>
    <row r="4" spans="1:6" ht="16.5" customHeight="1" x14ac:dyDescent="0.25">
      <c r="A4" s="95" t="s">
        <v>173</v>
      </c>
      <c r="B4" s="95"/>
      <c r="C4" s="95"/>
      <c r="D4" s="95"/>
      <c r="E4" s="95"/>
      <c r="F4" s="95"/>
    </row>
    <row r="5" spans="1:6" ht="16.5" customHeight="1" x14ac:dyDescent="0.25">
      <c r="A5" s="4"/>
      <c r="B5" s="94"/>
      <c r="C5" s="94"/>
      <c r="D5" s="94"/>
    </row>
    <row r="6" spans="1:6" s="6" customFormat="1" ht="15.75" x14ac:dyDescent="0.25">
      <c r="A6" s="96" t="s">
        <v>194</v>
      </c>
      <c r="B6" s="96"/>
      <c r="C6" s="96"/>
      <c r="D6" s="96" t="s">
        <v>194</v>
      </c>
      <c r="E6" s="96"/>
      <c r="F6" s="96"/>
    </row>
    <row r="7" spans="1:6" s="6" customFormat="1" ht="15.75" x14ac:dyDescent="0.25">
      <c r="A7" s="96" t="s">
        <v>195</v>
      </c>
      <c r="B7" s="96"/>
      <c r="C7" s="96"/>
      <c r="D7" s="96" t="s">
        <v>195</v>
      </c>
      <c r="E7" s="96"/>
      <c r="F7" s="96"/>
    </row>
    <row r="8" spans="1:6" s="6" customFormat="1" ht="15.75" x14ac:dyDescent="0.25">
      <c r="A8" s="7"/>
      <c r="B8" s="7"/>
      <c r="C8" s="7"/>
      <c r="D8" s="5"/>
    </row>
    <row r="9" spans="1:6" s="7" customFormat="1" ht="51" customHeight="1" x14ac:dyDescent="0.25">
      <c r="A9" s="8" t="s">
        <v>1</v>
      </c>
      <c r="B9" s="8" t="s">
        <v>2</v>
      </c>
      <c r="C9" s="9" t="s">
        <v>3</v>
      </c>
      <c r="D9" s="71" t="s">
        <v>170</v>
      </c>
      <c r="E9" s="72" t="s">
        <v>175</v>
      </c>
      <c r="F9" s="73" t="s">
        <v>174</v>
      </c>
    </row>
    <row r="10" spans="1:6" s="14" customFormat="1" ht="18" customHeight="1" x14ac:dyDescent="0.25">
      <c r="A10" s="10" t="s">
        <v>4</v>
      </c>
      <c r="B10" s="11" t="s">
        <v>5</v>
      </c>
      <c r="C10" s="12" t="s">
        <v>6</v>
      </c>
      <c r="D10" s="13">
        <f>SUM(D11+D25+D28+D36+D42+D46+D52)</f>
        <v>156933.1</v>
      </c>
      <c r="E10" s="13">
        <f>SUM(E11+E25+E28+E36+E42+E46+E52)</f>
        <v>121447.19999999998</v>
      </c>
      <c r="F10" s="76">
        <f>E10/D10</f>
        <v>0.77387880568216638</v>
      </c>
    </row>
    <row r="11" spans="1:6" s="14" customFormat="1" ht="16.5" customHeight="1" x14ac:dyDescent="0.25">
      <c r="A11" s="10" t="s">
        <v>7</v>
      </c>
      <c r="B11" s="11" t="s">
        <v>8</v>
      </c>
      <c r="C11" s="12" t="s">
        <v>9</v>
      </c>
      <c r="D11" s="15">
        <f>SUM(D12+D20+D23)</f>
        <v>88231</v>
      </c>
      <c r="E11" s="15">
        <f>SUM(E12+E20+E23)</f>
        <v>69599.299999999988</v>
      </c>
      <c r="F11" s="76">
        <f t="shared" ref="F11:F72" si="0">E11/D11</f>
        <v>0.78883045641554539</v>
      </c>
    </row>
    <row r="12" spans="1:6" s="20" customFormat="1" ht="31.5" customHeight="1" x14ac:dyDescent="0.25">
      <c r="A12" s="16" t="s">
        <v>10</v>
      </c>
      <c r="B12" s="17" t="s">
        <v>11</v>
      </c>
      <c r="C12" s="18" t="s">
        <v>12</v>
      </c>
      <c r="D12" s="19">
        <f>SUM(D13+D16+D19)</f>
        <v>80705</v>
      </c>
      <c r="E12" s="19">
        <f>SUM(E13+E16+E19)</f>
        <v>65173.4</v>
      </c>
      <c r="F12" s="89">
        <f t="shared" si="0"/>
        <v>0.80755095718976522</v>
      </c>
    </row>
    <row r="13" spans="1:6" s="20" customFormat="1" ht="35.25" customHeight="1" x14ac:dyDescent="0.25">
      <c r="A13" s="21" t="s">
        <v>13</v>
      </c>
      <c r="B13" s="22" t="s">
        <v>14</v>
      </c>
      <c r="C13" s="23" t="s">
        <v>15</v>
      </c>
      <c r="D13" s="24">
        <f>SUM(D14:D14)</f>
        <v>60410</v>
      </c>
      <c r="E13" s="24">
        <f>SUM(E14:E15)</f>
        <v>48879.200000000004</v>
      </c>
      <c r="F13" s="88">
        <f t="shared" si="0"/>
        <v>0.80912431716603217</v>
      </c>
    </row>
    <row r="14" spans="1:6" s="29" customFormat="1" ht="30" customHeight="1" x14ac:dyDescent="0.25">
      <c r="A14" s="25" t="s">
        <v>16</v>
      </c>
      <c r="B14" s="26" t="s">
        <v>17</v>
      </c>
      <c r="C14" s="27" t="s">
        <v>15</v>
      </c>
      <c r="D14" s="28">
        <v>60410</v>
      </c>
      <c r="E14" s="70">
        <v>48705.9</v>
      </c>
      <c r="F14" s="88">
        <f t="shared" si="0"/>
        <v>0.80625558682337362</v>
      </c>
    </row>
    <row r="15" spans="1:6" s="29" customFormat="1" ht="50.25" customHeight="1" x14ac:dyDescent="0.25">
      <c r="A15" s="25" t="s">
        <v>176</v>
      </c>
      <c r="B15" s="26" t="s">
        <v>177</v>
      </c>
      <c r="C15" s="27" t="s">
        <v>178</v>
      </c>
      <c r="D15" s="74">
        <v>0</v>
      </c>
      <c r="E15" s="75">
        <v>173.3</v>
      </c>
      <c r="F15" s="88"/>
    </row>
    <row r="16" spans="1:6" s="31" customFormat="1" ht="47.25" customHeight="1" x14ac:dyDescent="0.25">
      <c r="A16" s="30" t="s">
        <v>18</v>
      </c>
      <c r="B16" s="22" t="s">
        <v>19</v>
      </c>
      <c r="C16" s="23" t="s">
        <v>20</v>
      </c>
      <c r="D16" s="24">
        <f>SUM(D17:D17)</f>
        <v>16500</v>
      </c>
      <c r="E16" s="24">
        <f>SUM(E17:E18)</f>
        <v>12833.1</v>
      </c>
      <c r="F16" s="88">
        <f t="shared" si="0"/>
        <v>0.77776363636363643</v>
      </c>
    </row>
    <row r="17" spans="1:6" s="29" customFormat="1" ht="50.25" customHeight="1" x14ac:dyDescent="0.25">
      <c r="A17" s="32" t="s">
        <v>21</v>
      </c>
      <c r="B17" s="26" t="s">
        <v>22</v>
      </c>
      <c r="C17" s="27" t="s">
        <v>23</v>
      </c>
      <c r="D17" s="28">
        <v>16500</v>
      </c>
      <c r="E17" s="70">
        <v>12813.9</v>
      </c>
      <c r="F17" s="88">
        <f t="shared" si="0"/>
        <v>0.77659999999999996</v>
      </c>
    </row>
    <row r="18" spans="1:6" s="29" customFormat="1" ht="65.25" customHeight="1" x14ac:dyDescent="0.25">
      <c r="A18" s="32" t="s">
        <v>179</v>
      </c>
      <c r="B18" s="26" t="s">
        <v>180</v>
      </c>
      <c r="C18" s="27" t="s">
        <v>181</v>
      </c>
      <c r="D18" s="74">
        <v>0</v>
      </c>
      <c r="E18" s="77">
        <v>19.2</v>
      </c>
      <c r="F18" s="76"/>
    </row>
    <row r="19" spans="1:6" s="29" customFormat="1" ht="33" customHeight="1" x14ac:dyDescent="0.25">
      <c r="A19" s="16" t="s">
        <v>24</v>
      </c>
      <c r="B19" s="17" t="s">
        <v>25</v>
      </c>
      <c r="C19" s="18" t="s">
        <v>26</v>
      </c>
      <c r="D19" s="19">
        <v>3795</v>
      </c>
      <c r="E19" s="78">
        <v>3461.1</v>
      </c>
      <c r="F19" s="89">
        <f t="shared" si="0"/>
        <v>0.91201581027667977</v>
      </c>
    </row>
    <row r="20" spans="1:6" s="20" customFormat="1" ht="34.5" customHeight="1" x14ac:dyDescent="0.25">
      <c r="A20" s="33" t="s">
        <v>27</v>
      </c>
      <c r="B20" s="17" t="s">
        <v>28</v>
      </c>
      <c r="C20" s="18" t="s">
        <v>29</v>
      </c>
      <c r="D20" s="34">
        <f>SUM(D21)</f>
        <v>7273</v>
      </c>
      <c r="E20" s="34">
        <f>SUM(E21:E22)</f>
        <v>4148</v>
      </c>
      <c r="F20" s="89">
        <f t="shared" si="0"/>
        <v>0.57032861267702462</v>
      </c>
    </row>
    <row r="21" spans="1:6" s="37" customFormat="1" ht="31.5" x14ac:dyDescent="0.25">
      <c r="A21" s="35" t="s">
        <v>30</v>
      </c>
      <c r="B21" s="22" t="s">
        <v>31</v>
      </c>
      <c r="C21" s="23" t="s">
        <v>29</v>
      </c>
      <c r="D21" s="36">
        <v>7273</v>
      </c>
      <c r="E21" s="61">
        <v>4128.7</v>
      </c>
      <c r="F21" s="88">
        <f t="shared" si="0"/>
        <v>0.56767496218891789</v>
      </c>
    </row>
    <row r="22" spans="1:6" s="37" customFormat="1" ht="47.25" x14ac:dyDescent="0.25">
      <c r="A22" s="35" t="s">
        <v>182</v>
      </c>
      <c r="B22" s="22" t="s">
        <v>183</v>
      </c>
      <c r="C22" s="23" t="s">
        <v>184</v>
      </c>
      <c r="D22" s="79">
        <v>0</v>
      </c>
      <c r="E22" s="80">
        <v>19.3</v>
      </c>
      <c r="F22" s="76"/>
    </row>
    <row r="23" spans="1:6" s="14" customFormat="1" ht="31.5" x14ac:dyDescent="0.25">
      <c r="A23" s="33" t="s">
        <v>32</v>
      </c>
      <c r="B23" s="17" t="s">
        <v>33</v>
      </c>
      <c r="C23" s="18" t="s">
        <v>34</v>
      </c>
      <c r="D23" s="34">
        <f>SUM(D24)</f>
        <v>253</v>
      </c>
      <c r="E23" s="34">
        <f>SUM(E24)</f>
        <v>277.89999999999998</v>
      </c>
      <c r="F23" s="89">
        <f t="shared" si="0"/>
        <v>1.0984189723320157</v>
      </c>
    </row>
    <row r="24" spans="1:6" s="20" customFormat="1" ht="50.25" customHeight="1" x14ac:dyDescent="0.25">
      <c r="A24" s="35" t="s">
        <v>35</v>
      </c>
      <c r="B24" s="22" t="s">
        <v>36</v>
      </c>
      <c r="C24" s="23" t="s">
        <v>161</v>
      </c>
      <c r="D24" s="36">
        <v>253</v>
      </c>
      <c r="E24" s="61">
        <v>277.89999999999998</v>
      </c>
      <c r="F24" s="90">
        <f t="shared" si="0"/>
        <v>1.0984189723320157</v>
      </c>
    </row>
    <row r="25" spans="1:6" s="31" customFormat="1" ht="15.75" x14ac:dyDescent="0.25">
      <c r="A25" s="8" t="s">
        <v>37</v>
      </c>
      <c r="B25" s="11" t="s">
        <v>38</v>
      </c>
      <c r="C25" s="38" t="s">
        <v>39</v>
      </c>
      <c r="D25" s="13">
        <f>SUM(D27)</f>
        <v>12100</v>
      </c>
      <c r="E25" s="13">
        <f>SUM(E27)</f>
        <v>7419.4</v>
      </c>
      <c r="F25" s="76">
        <f t="shared" si="0"/>
        <v>0.61317355371900828</v>
      </c>
    </row>
    <row r="26" spans="1:6" s="14" customFormat="1" ht="18" customHeight="1" x14ac:dyDescent="0.25">
      <c r="A26" s="33" t="s">
        <v>40</v>
      </c>
      <c r="B26" s="39" t="s">
        <v>41</v>
      </c>
      <c r="C26" s="40" t="s">
        <v>42</v>
      </c>
      <c r="D26" s="41">
        <f>SUM(D27)</f>
        <v>12100</v>
      </c>
      <c r="E26" s="41">
        <f>SUM(E27)</f>
        <v>7419.4</v>
      </c>
      <c r="F26" s="89">
        <f t="shared" si="0"/>
        <v>0.61317355371900828</v>
      </c>
    </row>
    <row r="27" spans="1:6" s="20" customFormat="1" ht="67.5" customHeight="1" x14ac:dyDescent="0.25">
      <c r="A27" s="21" t="s">
        <v>43</v>
      </c>
      <c r="B27" s="22" t="s">
        <v>44</v>
      </c>
      <c r="C27" s="23" t="s">
        <v>162</v>
      </c>
      <c r="D27" s="24">
        <v>12100</v>
      </c>
      <c r="E27" s="62">
        <v>7419.4</v>
      </c>
      <c r="F27" s="88">
        <f t="shared" si="0"/>
        <v>0.61317355371900828</v>
      </c>
    </row>
    <row r="28" spans="1:6" s="31" customFormat="1" ht="55.5" customHeight="1" x14ac:dyDescent="0.25">
      <c r="A28" s="8" t="s">
        <v>45</v>
      </c>
      <c r="B28" s="42" t="s">
        <v>46</v>
      </c>
      <c r="C28" s="38" t="s">
        <v>47</v>
      </c>
      <c r="D28" s="13">
        <f>SUM(D29+D33)</f>
        <v>40220</v>
      </c>
      <c r="E28" s="13">
        <f>SUM(E29+E33)</f>
        <v>36819.5</v>
      </c>
      <c r="F28" s="76">
        <f t="shared" si="0"/>
        <v>0.91545251118846349</v>
      </c>
    </row>
    <row r="29" spans="1:6" s="29" customFormat="1" ht="125.25" customHeight="1" x14ac:dyDescent="0.25">
      <c r="A29" s="16" t="s">
        <v>48</v>
      </c>
      <c r="B29" s="17" t="s">
        <v>49</v>
      </c>
      <c r="C29" s="18" t="s">
        <v>50</v>
      </c>
      <c r="D29" s="41">
        <f t="shared" ref="D29:E31" si="1">SUM(D30)</f>
        <v>40000</v>
      </c>
      <c r="E29" s="41">
        <f t="shared" si="1"/>
        <v>35935.699999999997</v>
      </c>
      <c r="F29" s="89">
        <f t="shared" si="0"/>
        <v>0.89839249999999993</v>
      </c>
    </row>
    <row r="30" spans="1:6" s="29" customFormat="1" ht="76.5" customHeight="1" x14ac:dyDescent="0.25">
      <c r="A30" s="30" t="s">
        <v>51</v>
      </c>
      <c r="B30" s="22" t="s">
        <v>52</v>
      </c>
      <c r="C30" s="23" t="s">
        <v>53</v>
      </c>
      <c r="D30" s="43">
        <f t="shared" si="1"/>
        <v>40000</v>
      </c>
      <c r="E30" s="43">
        <f t="shared" si="1"/>
        <v>35935.699999999997</v>
      </c>
      <c r="F30" s="90">
        <f t="shared" si="0"/>
        <v>0.89839249999999993</v>
      </c>
    </row>
    <row r="31" spans="1:6" s="20" customFormat="1" ht="114.75" customHeight="1" x14ac:dyDescent="0.25">
      <c r="A31" s="25" t="s">
        <v>54</v>
      </c>
      <c r="B31" s="26" t="s">
        <v>55</v>
      </c>
      <c r="C31" s="27" t="s">
        <v>56</v>
      </c>
      <c r="D31" s="44">
        <f t="shared" si="1"/>
        <v>40000</v>
      </c>
      <c r="E31" s="44">
        <f t="shared" si="1"/>
        <v>35935.699999999997</v>
      </c>
      <c r="F31" s="88">
        <f t="shared" si="0"/>
        <v>0.89839249999999993</v>
      </c>
    </row>
    <row r="32" spans="1:6" s="31" customFormat="1" ht="63.75" customHeight="1" x14ac:dyDescent="0.25">
      <c r="A32" s="25" t="s">
        <v>57</v>
      </c>
      <c r="B32" s="26" t="s">
        <v>58</v>
      </c>
      <c r="C32" s="27" t="s">
        <v>59</v>
      </c>
      <c r="D32" s="28">
        <v>40000</v>
      </c>
      <c r="E32" s="70">
        <v>35935.699999999997</v>
      </c>
      <c r="F32" s="88">
        <f t="shared" si="0"/>
        <v>0.89839249999999993</v>
      </c>
    </row>
    <row r="33" spans="1:6" s="29" customFormat="1" ht="35.25" customHeight="1" x14ac:dyDescent="0.25">
      <c r="A33" s="16" t="s">
        <v>60</v>
      </c>
      <c r="B33" s="17" t="s">
        <v>61</v>
      </c>
      <c r="C33" s="18" t="s">
        <v>62</v>
      </c>
      <c r="D33" s="41">
        <f>SUM(D34)</f>
        <v>220</v>
      </c>
      <c r="E33" s="41">
        <f>SUM(E34)</f>
        <v>883.8</v>
      </c>
      <c r="F33" s="89">
        <f t="shared" si="0"/>
        <v>4.0172727272727267</v>
      </c>
    </row>
    <row r="34" spans="1:6" s="14" customFormat="1" ht="53.25" customHeight="1" x14ac:dyDescent="0.25">
      <c r="A34" s="30" t="s">
        <v>63</v>
      </c>
      <c r="B34" s="22" t="s">
        <v>64</v>
      </c>
      <c r="C34" s="23" t="s">
        <v>65</v>
      </c>
      <c r="D34" s="43">
        <f>SUM(D35)</f>
        <v>220</v>
      </c>
      <c r="E34" s="43">
        <f>SUM(E35)</f>
        <v>883.8</v>
      </c>
      <c r="F34" s="90">
        <f t="shared" si="0"/>
        <v>4.0172727272727267</v>
      </c>
    </row>
    <row r="35" spans="1:6" s="20" customFormat="1" ht="102.75" customHeight="1" x14ac:dyDescent="0.25">
      <c r="A35" s="32" t="s">
        <v>66</v>
      </c>
      <c r="B35" s="26" t="s">
        <v>67</v>
      </c>
      <c r="C35" s="27" t="s">
        <v>68</v>
      </c>
      <c r="D35" s="28">
        <v>220</v>
      </c>
      <c r="E35" s="62">
        <v>883.8</v>
      </c>
      <c r="F35" s="88">
        <f t="shared" si="0"/>
        <v>4.0172727272727267</v>
      </c>
    </row>
    <row r="36" spans="1:6" s="20" customFormat="1" ht="45.75" customHeight="1" x14ac:dyDescent="0.25">
      <c r="A36" s="8" t="s">
        <v>69</v>
      </c>
      <c r="B36" s="42" t="s">
        <v>70</v>
      </c>
      <c r="C36" s="38" t="s">
        <v>71</v>
      </c>
      <c r="D36" s="13">
        <f>SUM(D37)</f>
        <v>9182.1</v>
      </c>
      <c r="E36" s="13">
        <f>SUM(E37)</f>
        <v>3256.3</v>
      </c>
      <c r="F36" s="76">
        <f t="shared" si="0"/>
        <v>0.35463564979688744</v>
      </c>
    </row>
    <row r="37" spans="1:6" s="31" customFormat="1" ht="19.5" customHeight="1" x14ac:dyDescent="0.25">
      <c r="A37" s="16" t="s">
        <v>72</v>
      </c>
      <c r="B37" s="39" t="s">
        <v>73</v>
      </c>
      <c r="C37" s="18" t="s">
        <v>74</v>
      </c>
      <c r="D37" s="41">
        <f>SUM(D39)</f>
        <v>9182.1</v>
      </c>
      <c r="E37" s="41">
        <f>SUM(E39)</f>
        <v>3256.3</v>
      </c>
      <c r="F37" s="89">
        <f t="shared" si="0"/>
        <v>0.35463564979688744</v>
      </c>
    </row>
    <row r="38" spans="1:6" s="20" customFormat="1" ht="21" customHeight="1" x14ac:dyDescent="0.25">
      <c r="A38" s="16" t="s">
        <v>75</v>
      </c>
      <c r="B38" s="17" t="s">
        <v>76</v>
      </c>
      <c r="C38" s="18" t="s">
        <v>77</v>
      </c>
      <c r="D38" s="41">
        <f>D39</f>
        <v>9182.1</v>
      </c>
      <c r="E38" s="41">
        <f>E39</f>
        <v>3256.3</v>
      </c>
      <c r="F38" s="89">
        <f t="shared" si="0"/>
        <v>0.35463564979688744</v>
      </c>
    </row>
    <row r="39" spans="1:6" s="14" customFormat="1" ht="54.75" customHeight="1" x14ac:dyDescent="0.25">
      <c r="A39" s="21" t="s">
        <v>78</v>
      </c>
      <c r="B39" s="22" t="s">
        <v>79</v>
      </c>
      <c r="C39" s="23" t="s">
        <v>80</v>
      </c>
      <c r="D39" s="43">
        <f>SUM(D40)</f>
        <v>9182.1</v>
      </c>
      <c r="E39" s="43">
        <f>SUM(E40:E41)</f>
        <v>3256.3</v>
      </c>
      <c r="F39" s="90">
        <f t="shared" si="0"/>
        <v>0.35463564979688744</v>
      </c>
    </row>
    <row r="40" spans="1:6" s="20" customFormat="1" ht="91.5" customHeight="1" x14ac:dyDescent="0.25">
      <c r="A40" s="45" t="s">
        <v>81</v>
      </c>
      <c r="B40" s="46" t="s">
        <v>82</v>
      </c>
      <c r="C40" s="47" t="s">
        <v>83</v>
      </c>
      <c r="D40" s="48">
        <v>9182.1</v>
      </c>
      <c r="E40" s="62">
        <v>3235.4</v>
      </c>
      <c r="F40" s="88">
        <f t="shared" si="0"/>
        <v>0.35235948203569989</v>
      </c>
    </row>
    <row r="41" spans="1:6" s="20" customFormat="1" ht="49.5" customHeight="1" x14ac:dyDescent="0.25">
      <c r="A41" s="45" t="s">
        <v>185</v>
      </c>
      <c r="B41" s="46" t="s">
        <v>186</v>
      </c>
      <c r="C41" s="23" t="s">
        <v>187</v>
      </c>
      <c r="D41" s="81">
        <v>0</v>
      </c>
      <c r="E41" s="82">
        <v>20.9</v>
      </c>
      <c r="F41" s="76"/>
    </row>
    <row r="42" spans="1:6" s="20" customFormat="1" ht="32.25" customHeight="1" x14ac:dyDescent="0.25">
      <c r="A42" s="49" t="s">
        <v>84</v>
      </c>
      <c r="B42" s="49" t="s">
        <v>85</v>
      </c>
      <c r="C42" s="49" t="s">
        <v>86</v>
      </c>
      <c r="D42" s="13">
        <f t="shared" ref="D42:E44" si="2">SUM(D43)</f>
        <v>150</v>
      </c>
      <c r="E42" s="13">
        <f t="shared" si="2"/>
        <v>198.8</v>
      </c>
      <c r="F42" s="76">
        <f t="shared" si="0"/>
        <v>1.3253333333333335</v>
      </c>
    </row>
    <row r="43" spans="1:6" s="20" customFormat="1" ht="98.25" customHeight="1" x14ac:dyDescent="0.25">
      <c r="A43" s="50" t="s">
        <v>87</v>
      </c>
      <c r="B43" s="50" t="s">
        <v>88</v>
      </c>
      <c r="C43" s="50" t="s">
        <v>89</v>
      </c>
      <c r="D43" s="44">
        <f t="shared" si="2"/>
        <v>150</v>
      </c>
      <c r="E43" s="62">
        <f t="shared" si="2"/>
        <v>198.8</v>
      </c>
      <c r="F43" s="88">
        <f t="shared" si="0"/>
        <v>1.3253333333333335</v>
      </c>
    </row>
    <row r="44" spans="1:6" s="20" customFormat="1" ht="116.25" customHeight="1" x14ac:dyDescent="0.25">
      <c r="A44" s="51" t="s">
        <v>90</v>
      </c>
      <c r="B44" s="51" t="s">
        <v>91</v>
      </c>
      <c r="C44" s="51" t="s">
        <v>163</v>
      </c>
      <c r="D44" s="44">
        <f t="shared" si="2"/>
        <v>150</v>
      </c>
      <c r="E44" s="62">
        <f t="shared" si="2"/>
        <v>198.8</v>
      </c>
      <c r="F44" s="88">
        <f t="shared" si="0"/>
        <v>1.3253333333333335</v>
      </c>
    </row>
    <row r="45" spans="1:6" s="20" customFormat="1" ht="114.75" customHeight="1" x14ac:dyDescent="0.25">
      <c r="A45" s="52" t="s">
        <v>92</v>
      </c>
      <c r="B45" s="52" t="s">
        <v>93</v>
      </c>
      <c r="C45" s="52" t="s">
        <v>164</v>
      </c>
      <c r="D45" s="44">
        <v>150</v>
      </c>
      <c r="E45" s="62">
        <v>198.8</v>
      </c>
      <c r="F45" s="88">
        <f t="shared" si="0"/>
        <v>1.3253333333333335</v>
      </c>
    </row>
    <row r="46" spans="1:6" s="20" customFormat="1" ht="24" customHeight="1" x14ac:dyDescent="0.25">
      <c r="A46" s="53" t="s">
        <v>94</v>
      </c>
      <c r="B46" s="54" t="s">
        <v>95</v>
      </c>
      <c r="C46" s="55" t="s">
        <v>96</v>
      </c>
      <c r="D46" s="56">
        <f>SUM(D47+D48)</f>
        <v>6550</v>
      </c>
      <c r="E46" s="83">
        <f>SUM(E47+E48)</f>
        <v>4069.7</v>
      </c>
      <c r="F46" s="76">
        <f t="shared" si="0"/>
        <v>0.62132824427480915</v>
      </c>
    </row>
    <row r="47" spans="1:6" s="31" customFormat="1" ht="70.5" customHeight="1" x14ac:dyDescent="0.25">
      <c r="A47" s="16" t="s">
        <v>97</v>
      </c>
      <c r="B47" s="17" t="s">
        <v>98</v>
      </c>
      <c r="C47" s="18" t="s">
        <v>99</v>
      </c>
      <c r="D47" s="19">
        <v>700</v>
      </c>
      <c r="E47" s="78">
        <v>455.2</v>
      </c>
      <c r="F47" s="89">
        <f t="shared" si="0"/>
        <v>0.65028571428571424</v>
      </c>
    </row>
    <row r="48" spans="1:6" s="20" customFormat="1" ht="33" customHeight="1" x14ac:dyDescent="0.25">
      <c r="A48" s="33" t="s">
        <v>100</v>
      </c>
      <c r="B48" s="17" t="s">
        <v>101</v>
      </c>
      <c r="C48" s="18" t="s">
        <v>102</v>
      </c>
      <c r="D48" s="41">
        <f>SUM(D49)</f>
        <v>5850</v>
      </c>
      <c r="E48" s="41">
        <f>SUM(E49)</f>
        <v>3614.5</v>
      </c>
      <c r="F48" s="89">
        <f t="shared" si="0"/>
        <v>0.61786324786324787</v>
      </c>
    </row>
    <row r="49" spans="1:6" s="20" customFormat="1" ht="72.75" customHeight="1" x14ac:dyDescent="0.25">
      <c r="A49" s="21" t="s">
        <v>103</v>
      </c>
      <c r="B49" s="22" t="s">
        <v>104</v>
      </c>
      <c r="C49" s="23" t="s">
        <v>165</v>
      </c>
      <c r="D49" s="24">
        <f>SUM(D50+D51)</f>
        <v>5850</v>
      </c>
      <c r="E49" s="24">
        <f>SUM(E50+E51)</f>
        <v>3614.5</v>
      </c>
      <c r="F49" s="90">
        <f t="shared" si="0"/>
        <v>0.61786324786324787</v>
      </c>
    </row>
    <row r="50" spans="1:6" s="20" customFormat="1" ht="67.5" customHeight="1" x14ac:dyDescent="0.25">
      <c r="A50" s="32" t="s">
        <v>105</v>
      </c>
      <c r="B50" s="26" t="s">
        <v>106</v>
      </c>
      <c r="C50" s="27" t="s">
        <v>107</v>
      </c>
      <c r="D50" s="28">
        <v>5800</v>
      </c>
      <c r="E50" s="44">
        <v>3531</v>
      </c>
      <c r="F50" s="88">
        <f t="shared" si="0"/>
        <v>0.60879310344827586</v>
      </c>
    </row>
    <row r="51" spans="1:6" s="37" customFormat="1" ht="70.5" customHeight="1" x14ac:dyDescent="0.25">
      <c r="A51" s="32" t="s">
        <v>108</v>
      </c>
      <c r="B51" s="26" t="s">
        <v>109</v>
      </c>
      <c r="C51" s="27" t="s">
        <v>110</v>
      </c>
      <c r="D51" s="28">
        <v>50</v>
      </c>
      <c r="E51" s="62">
        <v>83.5</v>
      </c>
      <c r="F51" s="88">
        <f t="shared" si="0"/>
        <v>1.67</v>
      </c>
    </row>
    <row r="52" spans="1:6" s="37" customFormat="1" ht="20.25" customHeight="1" x14ac:dyDescent="0.25">
      <c r="A52" s="10" t="s">
        <v>94</v>
      </c>
      <c r="B52" s="11" t="s">
        <v>111</v>
      </c>
      <c r="C52" s="12" t="s">
        <v>112</v>
      </c>
      <c r="D52" s="15">
        <f>D53</f>
        <v>500</v>
      </c>
      <c r="E52" s="15">
        <f>E53</f>
        <v>84.2</v>
      </c>
      <c r="F52" s="76">
        <f t="shared" si="0"/>
        <v>0.16839999999999999</v>
      </c>
    </row>
    <row r="53" spans="1:6" s="14" customFormat="1" ht="19.5" customHeight="1" x14ac:dyDescent="0.25">
      <c r="A53" s="16" t="s">
        <v>97</v>
      </c>
      <c r="B53" s="39" t="s">
        <v>113</v>
      </c>
      <c r="C53" s="40" t="s">
        <v>114</v>
      </c>
      <c r="D53" s="19">
        <f>D54</f>
        <v>500</v>
      </c>
      <c r="E53" s="19">
        <f>E54</f>
        <v>84.2</v>
      </c>
      <c r="F53" s="89">
        <f t="shared" si="0"/>
        <v>0.16839999999999999</v>
      </c>
    </row>
    <row r="54" spans="1:6" s="14" customFormat="1" ht="33.75" customHeight="1" x14ac:dyDescent="0.25">
      <c r="A54" s="21" t="s">
        <v>115</v>
      </c>
      <c r="B54" s="22" t="s">
        <v>116</v>
      </c>
      <c r="C54" s="69" t="s">
        <v>166</v>
      </c>
      <c r="D54" s="24">
        <v>500</v>
      </c>
      <c r="E54" s="61">
        <v>84.2</v>
      </c>
      <c r="F54" s="90">
        <f t="shared" si="0"/>
        <v>0.16839999999999999</v>
      </c>
    </row>
    <row r="55" spans="1:6" s="57" customFormat="1" ht="21" customHeight="1" x14ac:dyDescent="0.25">
      <c r="A55" s="65" t="s">
        <v>117</v>
      </c>
      <c r="B55" s="66" t="s">
        <v>118</v>
      </c>
      <c r="C55" s="67" t="s">
        <v>119</v>
      </c>
      <c r="D55" s="68">
        <f>SUM(D56)</f>
        <v>165720.70000000001</v>
      </c>
      <c r="E55" s="68">
        <f>SUM(E56)</f>
        <v>95554.5</v>
      </c>
      <c r="F55" s="76">
        <f t="shared" si="0"/>
        <v>0.57659966437505994</v>
      </c>
    </row>
    <row r="56" spans="1:6" s="20" customFormat="1" ht="49.5" customHeight="1" x14ac:dyDescent="0.25">
      <c r="A56" s="8" t="s">
        <v>7</v>
      </c>
      <c r="B56" s="42" t="s">
        <v>120</v>
      </c>
      <c r="C56" s="38" t="s">
        <v>121</v>
      </c>
      <c r="D56" s="15">
        <f>SUM(D57+D60+D63)</f>
        <v>165720.70000000001</v>
      </c>
      <c r="E56" s="15">
        <f>SUM(E57+E60+E63+E73)</f>
        <v>95554.5</v>
      </c>
      <c r="F56" s="76">
        <f t="shared" si="0"/>
        <v>0.57659966437505994</v>
      </c>
    </row>
    <row r="57" spans="1:6" s="20" customFormat="1" ht="36.75" customHeight="1" x14ac:dyDescent="0.25">
      <c r="A57" s="16" t="s">
        <v>10</v>
      </c>
      <c r="B57" s="17" t="s">
        <v>122</v>
      </c>
      <c r="C57" s="18" t="s">
        <v>123</v>
      </c>
      <c r="D57" s="19">
        <f>D58</f>
        <v>73018.3</v>
      </c>
      <c r="E57" s="19">
        <f>E58</f>
        <v>54764.1</v>
      </c>
      <c r="F57" s="89">
        <f t="shared" si="0"/>
        <v>0.75000513569885896</v>
      </c>
    </row>
    <row r="58" spans="1:6" s="20" customFormat="1" ht="24.75" customHeight="1" x14ac:dyDescent="0.25">
      <c r="A58" s="21" t="s">
        <v>13</v>
      </c>
      <c r="B58" s="22" t="s">
        <v>124</v>
      </c>
      <c r="C58" s="23" t="s">
        <v>125</v>
      </c>
      <c r="D58" s="24">
        <f>SUM(D59)</f>
        <v>73018.3</v>
      </c>
      <c r="E58" s="24">
        <f>SUM(E59)</f>
        <v>54764.1</v>
      </c>
      <c r="F58" s="90">
        <f t="shared" si="0"/>
        <v>0.75000513569885896</v>
      </c>
    </row>
    <row r="59" spans="1:6" s="37" customFormat="1" ht="58.5" customHeight="1" x14ac:dyDescent="0.25">
      <c r="A59" s="32" t="s">
        <v>16</v>
      </c>
      <c r="B59" s="26" t="s">
        <v>126</v>
      </c>
      <c r="C59" s="27" t="s">
        <v>167</v>
      </c>
      <c r="D59" s="28">
        <v>73018.3</v>
      </c>
      <c r="E59" s="62">
        <v>54764.1</v>
      </c>
      <c r="F59" s="88">
        <f t="shared" si="0"/>
        <v>0.75000513569885896</v>
      </c>
    </row>
    <row r="60" spans="1:6" s="57" customFormat="1" ht="36.75" customHeight="1" x14ac:dyDescent="0.25">
      <c r="A60" s="33" t="s">
        <v>27</v>
      </c>
      <c r="B60" s="17" t="s">
        <v>155</v>
      </c>
      <c r="C60" s="18" t="s">
        <v>156</v>
      </c>
      <c r="D60" s="19">
        <f>SUM(D61)</f>
        <v>22706.3</v>
      </c>
      <c r="E60" s="19">
        <f>SUM(E61)</f>
        <v>0</v>
      </c>
      <c r="F60" s="89">
        <f t="shared" si="0"/>
        <v>0</v>
      </c>
    </row>
    <row r="61" spans="1:6" s="37" customFormat="1" ht="21" customHeight="1" x14ac:dyDescent="0.25">
      <c r="A61" s="21" t="s">
        <v>30</v>
      </c>
      <c r="B61" s="22" t="s">
        <v>157</v>
      </c>
      <c r="C61" s="23" t="s">
        <v>158</v>
      </c>
      <c r="D61" s="24">
        <f>SUM(D62)</f>
        <v>22706.3</v>
      </c>
      <c r="E61" s="24">
        <f>SUM(E62)</f>
        <v>0</v>
      </c>
      <c r="F61" s="90">
        <f t="shared" si="0"/>
        <v>0</v>
      </c>
    </row>
    <row r="62" spans="1:6" s="37" customFormat="1" ht="38.25" customHeight="1" x14ac:dyDescent="0.25">
      <c r="A62" s="32" t="s">
        <v>131</v>
      </c>
      <c r="B62" s="26" t="s">
        <v>159</v>
      </c>
      <c r="C62" s="27" t="s">
        <v>160</v>
      </c>
      <c r="D62" s="28">
        <v>22706.3</v>
      </c>
      <c r="E62" s="44">
        <v>0</v>
      </c>
      <c r="F62" s="88">
        <f t="shared" si="0"/>
        <v>0</v>
      </c>
    </row>
    <row r="63" spans="1:6" s="29" customFormat="1" ht="37.5" customHeight="1" x14ac:dyDescent="0.25">
      <c r="A63" s="16" t="s">
        <v>32</v>
      </c>
      <c r="B63" s="17" t="s">
        <v>127</v>
      </c>
      <c r="C63" s="18" t="s">
        <v>128</v>
      </c>
      <c r="D63" s="41">
        <f>SUM(D64+D69)</f>
        <v>69996.100000000006</v>
      </c>
      <c r="E63" s="41">
        <f>SUM(E64+E69)</f>
        <v>40811.300000000003</v>
      </c>
      <c r="F63" s="89">
        <f t="shared" si="0"/>
        <v>0.58305105570167481</v>
      </c>
    </row>
    <row r="64" spans="1:6" s="37" customFormat="1" ht="36" customHeight="1" x14ac:dyDescent="0.25">
      <c r="A64" s="30" t="s">
        <v>35</v>
      </c>
      <c r="B64" s="58" t="s">
        <v>129</v>
      </c>
      <c r="C64" s="23" t="s">
        <v>130</v>
      </c>
      <c r="D64" s="24">
        <f>D65</f>
        <v>54048.800000000003</v>
      </c>
      <c r="E64" s="24">
        <f>E65</f>
        <v>28711.3</v>
      </c>
      <c r="F64" s="90">
        <f t="shared" si="0"/>
        <v>0.53121068367845348</v>
      </c>
    </row>
    <row r="65" spans="1:6" s="29" customFormat="1" ht="58.5" customHeight="1" x14ac:dyDescent="0.25">
      <c r="A65" s="25" t="s">
        <v>147</v>
      </c>
      <c r="B65" s="59" t="s">
        <v>132</v>
      </c>
      <c r="C65" s="27" t="s">
        <v>168</v>
      </c>
      <c r="D65" s="28">
        <f>SUM(D66:D68)</f>
        <v>54048.800000000003</v>
      </c>
      <c r="E65" s="28">
        <f>SUM(E66:E68)</f>
        <v>28711.3</v>
      </c>
      <c r="F65" s="88">
        <f t="shared" si="0"/>
        <v>0.53121068367845348</v>
      </c>
    </row>
    <row r="66" spans="1:6" s="29" customFormat="1" ht="74.25" customHeight="1" x14ac:dyDescent="0.25">
      <c r="A66" s="32" t="s">
        <v>148</v>
      </c>
      <c r="B66" s="26" t="s">
        <v>133</v>
      </c>
      <c r="C66" s="27" t="s">
        <v>134</v>
      </c>
      <c r="D66" s="60">
        <v>4515.1000000000004</v>
      </c>
      <c r="E66" s="70">
        <v>3298.5</v>
      </c>
      <c r="F66" s="88">
        <f t="shared" si="0"/>
        <v>0.73054860357467155</v>
      </c>
    </row>
    <row r="67" spans="1:6" s="29" customFormat="1" ht="124.5" customHeight="1" x14ac:dyDescent="0.25">
      <c r="A67" s="32" t="s">
        <v>149</v>
      </c>
      <c r="B67" s="26" t="s">
        <v>135</v>
      </c>
      <c r="C67" s="27" t="s">
        <v>136</v>
      </c>
      <c r="D67" s="28">
        <v>5.6</v>
      </c>
      <c r="E67" s="70">
        <v>5.6</v>
      </c>
      <c r="F67" s="88">
        <f t="shared" si="0"/>
        <v>1</v>
      </c>
    </row>
    <row r="68" spans="1:6" s="14" customFormat="1" ht="76.5" customHeight="1" x14ac:dyDescent="0.25">
      <c r="A68" s="32" t="s">
        <v>150</v>
      </c>
      <c r="B68" s="26" t="s">
        <v>137</v>
      </c>
      <c r="C68" s="27" t="s">
        <v>138</v>
      </c>
      <c r="D68" s="28">
        <v>49528.1</v>
      </c>
      <c r="E68" s="62">
        <v>25407.200000000001</v>
      </c>
      <c r="F68" s="88">
        <f t="shared" si="0"/>
        <v>0.5129855576935114</v>
      </c>
    </row>
    <row r="69" spans="1:6" ht="59.25" customHeight="1" x14ac:dyDescent="0.25">
      <c r="A69" s="21" t="s">
        <v>151</v>
      </c>
      <c r="B69" s="22" t="s">
        <v>139</v>
      </c>
      <c r="C69" s="23" t="s">
        <v>140</v>
      </c>
      <c r="D69" s="61">
        <f>D70</f>
        <v>15947.3</v>
      </c>
      <c r="E69" s="43">
        <f>E70</f>
        <v>12100</v>
      </c>
      <c r="F69" s="89">
        <f t="shared" si="0"/>
        <v>0.75874912994676214</v>
      </c>
    </row>
    <row r="70" spans="1:6" ht="76.5" customHeight="1" x14ac:dyDescent="0.25">
      <c r="A70" s="32" t="s">
        <v>152</v>
      </c>
      <c r="B70" s="26" t="s">
        <v>141</v>
      </c>
      <c r="C70" s="27" t="s">
        <v>169</v>
      </c>
      <c r="D70" s="62">
        <f>SUM(D71+D72)</f>
        <v>15947.3</v>
      </c>
      <c r="E70" s="44">
        <f>SUM(E71+E72)</f>
        <v>12100</v>
      </c>
      <c r="F70" s="88">
        <f t="shared" si="0"/>
        <v>0.75874912994676214</v>
      </c>
    </row>
    <row r="71" spans="1:6" ht="54" customHeight="1" x14ac:dyDescent="0.25">
      <c r="A71" s="32" t="s">
        <v>153</v>
      </c>
      <c r="B71" s="26" t="s">
        <v>142</v>
      </c>
      <c r="C71" s="27" t="s">
        <v>143</v>
      </c>
      <c r="D71" s="28">
        <v>11188.9</v>
      </c>
      <c r="E71" s="84">
        <v>8500</v>
      </c>
      <c r="F71" s="88">
        <f t="shared" si="0"/>
        <v>0.75968147002833164</v>
      </c>
    </row>
    <row r="72" spans="1:6" ht="54" customHeight="1" x14ac:dyDescent="0.25">
      <c r="A72" s="32" t="s">
        <v>154</v>
      </c>
      <c r="B72" s="26" t="s">
        <v>144</v>
      </c>
      <c r="C72" s="27" t="s">
        <v>145</v>
      </c>
      <c r="D72" s="60">
        <v>4758.3999999999996</v>
      </c>
      <c r="E72" s="84">
        <v>3600</v>
      </c>
      <c r="F72" s="88">
        <f t="shared" si="0"/>
        <v>0.75655682582380634</v>
      </c>
    </row>
    <row r="73" spans="1:6" ht="54" customHeight="1" x14ac:dyDescent="0.25">
      <c r="A73" s="87" t="s">
        <v>191</v>
      </c>
      <c r="B73" s="42" t="s">
        <v>192</v>
      </c>
      <c r="C73" s="38" t="s">
        <v>193</v>
      </c>
      <c r="D73" s="86">
        <f>D74</f>
        <v>0</v>
      </c>
      <c r="E73" s="86">
        <f>E74</f>
        <v>-20.9</v>
      </c>
      <c r="F73" s="76"/>
    </row>
    <row r="74" spans="1:6" ht="69" customHeight="1" x14ac:dyDescent="0.25">
      <c r="A74" s="85" t="s">
        <v>188</v>
      </c>
      <c r="B74" s="26" t="s">
        <v>189</v>
      </c>
      <c r="C74" s="27" t="s">
        <v>190</v>
      </c>
      <c r="D74" s="86">
        <v>0</v>
      </c>
      <c r="E74" s="82">
        <v>-20.9</v>
      </c>
      <c r="F74" s="76"/>
    </row>
    <row r="75" spans="1:6" ht="15.75" x14ac:dyDescent="0.25">
      <c r="A75" s="10"/>
      <c r="B75" s="63"/>
      <c r="C75" s="12" t="s">
        <v>146</v>
      </c>
      <c r="D75" s="13">
        <f>SUM(D55+D10)</f>
        <v>322653.80000000005</v>
      </c>
      <c r="E75" s="13">
        <f>SUM(E55+E10)</f>
        <v>217001.69999999998</v>
      </c>
      <c r="F75" s="76">
        <f t="shared" ref="F75" si="3">E75/D75</f>
        <v>0.67255274848769786</v>
      </c>
    </row>
    <row r="76" spans="1:6" x14ac:dyDescent="0.25">
      <c r="C76" s="64"/>
    </row>
    <row r="77" spans="1:6" x14ac:dyDescent="0.25">
      <c r="A77" s="91" t="s">
        <v>171</v>
      </c>
      <c r="B77" s="91"/>
      <c r="C77" s="91"/>
      <c r="D77" s="91"/>
    </row>
    <row r="78" spans="1:6" x14ac:dyDescent="0.25">
      <c r="C78" s="64"/>
    </row>
    <row r="79" spans="1:6" x14ac:dyDescent="0.25">
      <c r="C79" s="64"/>
    </row>
    <row r="80" spans="1:6" x14ac:dyDescent="0.25">
      <c r="C80" s="64"/>
    </row>
    <row r="81" spans="3:3" x14ac:dyDescent="0.25">
      <c r="C81" s="64"/>
    </row>
    <row r="82" spans="3:3" x14ac:dyDescent="0.25">
      <c r="C82" s="64"/>
    </row>
    <row r="83" spans="3:3" x14ac:dyDescent="0.25">
      <c r="C83" s="64"/>
    </row>
    <row r="84" spans="3:3" x14ac:dyDescent="0.25">
      <c r="C84" s="64"/>
    </row>
    <row r="85" spans="3:3" x14ac:dyDescent="0.25">
      <c r="C85" s="64"/>
    </row>
    <row r="86" spans="3:3" x14ac:dyDescent="0.25">
      <c r="C86" s="64"/>
    </row>
    <row r="87" spans="3:3" x14ac:dyDescent="0.25">
      <c r="C87" s="64"/>
    </row>
    <row r="88" spans="3:3" x14ac:dyDescent="0.25">
      <c r="C88" s="64"/>
    </row>
    <row r="89" spans="3:3" x14ac:dyDescent="0.25">
      <c r="C89" s="64"/>
    </row>
    <row r="90" spans="3:3" x14ac:dyDescent="0.25">
      <c r="C90" s="64"/>
    </row>
    <row r="91" spans="3:3" x14ac:dyDescent="0.25">
      <c r="C91" s="64"/>
    </row>
    <row r="92" spans="3:3" x14ac:dyDescent="0.25">
      <c r="C92" s="64"/>
    </row>
    <row r="93" spans="3:3" x14ac:dyDescent="0.25">
      <c r="C93" s="64"/>
    </row>
    <row r="94" spans="3:3" x14ac:dyDescent="0.25">
      <c r="C94" s="64"/>
    </row>
  </sheetData>
  <mergeCells count="7">
    <mergeCell ref="A77:D77"/>
    <mergeCell ref="C2:D2"/>
    <mergeCell ref="B5:D5"/>
    <mergeCell ref="A3:F3"/>
    <mergeCell ref="A4:F4"/>
    <mergeCell ref="A6:F6"/>
    <mergeCell ref="A7:F7"/>
  </mergeCells>
  <pageMargins left="0.70866141732283472" right="0.31496062992125984" top="0.59055118110236227" bottom="0.39370078740157483" header="0.31496062992125984" footer="0.31496062992125984"/>
  <pageSetup paperSize="9" scale="79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2015-10-09T11:05:39Z</dcterms:modified>
</cp:coreProperties>
</file>